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6\"/>
    </mc:Choice>
  </mc:AlternateContent>
  <bookViews>
    <workbookView xWindow="0" yWindow="0" windowWidth="11074" windowHeight="5743"/>
  </bookViews>
  <sheets>
    <sheet name="16-15 Skjema" sheetId="9" r:id="rId1"/>
    <sheet name="16-15 Løsning" sheetId="8" r:id="rId2"/>
  </sheets>
  <calcPr calcId="152511"/>
</workbook>
</file>

<file path=xl/calcChain.xml><?xml version="1.0" encoding="utf-8"?>
<calcChain xmlns="http://schemas.openxmlformats.org/spreadsheetml/2006/main">
  <c r="M40" i="8" l="1"/>
  <c r="E43" i="8"/>
  <c r="D56" i="8"/>
  <c r="I40" i="8"/>
  <c r="I47" i="8" s="1"/>
  <c r="G40" i="8"/>
  <c r="G49" i="8" s="1"/>
  <c r="F47" i="8"/>
  <c r="K47" i="8" s="1"/>
  <c r="L47" i="8" s="1"/>
  <c r="F46" i="8"/>
  <c r="K46" i="8" s="1"/>
  <c r="L46" i="8" s="1"/>
  <c r="F45" i="8"/>
  <c r="F44" i="8"/>
  <c r="K44" i="8" s="1"/>
  <c r="F43" i="8"/>
  <c r="K43" i="8" s="1"/>
  <c r="I49" i="8" l="1"/>
  <c r="F13" i="8" l="1"/>
  <c r="D57" i="8" s="1"/>
  <c r="F57" i="8" s="1"/>
  <c r="F56" i="8"/>
  <c r="F8" i="8" l="1"/>
  <c r="I8" i="8" s="1"/>
  <c r="D32" i="8"/>
  <c r="D40" i="8" s="1"/>
  <c r="F40" i="8" s="1"/>
  <c r="F32" i="8"/>
  <c r="I9" i="8"/>
  <c r="E21" i="8"/>
  <c r="E41" i="8" l="1"/>
  <c r="H32" i="8"/>
  <c r="H33" i="8" s="1"/>
  <c r="D42" i="8" s="1"/>
  <c r="F42" i="8" s="1"/>
  <c r="E23" i="8" l="1"/>
  <c r="F7" i="8"/>
  <c r="I7" i="8" s="1"/>
  <c r="I10" i="8" s="1"/>
  <c r="H40" i="8" s="1"/>
  <c r="H49" i="8" l="1"/>
  <c r="H45" i="8"/>
  <c r="K45" i="8" s="1"/>
  <c r="L45" i="8" s="1"/>
  <c r="K40" i="8"/>
  <c r="F17" i="8"/>
  <c r="I17" i="8" s="1"/>
  <c r="E32" i="8" s="1"/>
  <c r="D55" i="8"/>
  <c r="E24" i="8"/>
  <c r="E25" i="8" l="1"/>
  <c r="G32" i="8" s="1"/>
  <c r="I32" i="8" s="1"/>
  <c r="J32" i="8" s="1"/>
  <c r="E55" i="8"/>
  <c r="E58" i="8" s="1"/>
  <c r="F55" i="8"/>
  <c r="D58" i="8"/>
  <c r="I33" i="8"/>
  <c r="J33" i="8" s="1"/>
  <c r="J42" i="8" s="1"/>
  <c r="J48" i="8" l="1"/>
  <c r="K48" i="8" s="1"/>
  <c r="L48" i="8" s="1"/>
  <c r="K42" i="8"/>
  <c r="M42" i="8" s="1"/>
  <c r="F58" i="8"/>
  <c r="J49" i="8" l="1"/>
</calcChain>
</file>

<file path=xl/sharedStrings.xml><?xml version="1.0" encoding="utf-8"?>
<sst xmlns="http://schemas.openxmlformats.org/spreadsheetml/2006/main" count="165" uniqueCount="79">
  <si>
    <t xml:space="preserve"> </t>
  </si>
  <si>
    <t>Regnskapsmessig</t>
  </si>
  <si>
    <t>Skattemessig</t>
  </si>
  <si>
    <t>Midlertidig forskjell</t>
  </si>
  <si>
    <t>IB</t>
  </si>
  <si>
    <t>UB</t>
  </si>
  <si>
    <t>Endring</t>
  </si>
  <si>
    <t>a)</t>
  </si>
  <si>
    <t>Årets avskrivning:</t>
  </si>
  <si>
    <t>1/ år:</t>
  </si>
  <si>
    <t>Eie 1.1.</t>
  </si>
  <si>
    <t>Solgt</t>
  </si>
  <si>
    <t>Beløp</t>
  </si>
  <si>
    <t>Andel av år</t>
  </si>
  <si>
    <t>%</t>
  </si>
  <si>
    <t>Sum</t>
  </si>
  <si>
    <t>Produksjonsutstyr skattemessig verdi:</t>
  </si>
  <si>
    <t>Tilgang</t>
  </si>
  <si>
    <t>Avgang til salgspris</t>
  </si>
  <si>
    <t>Saldogrunnlag</t>
  </si>
  <si>
    <t>Avskrivning</t>
  </si>
  <si>
    <t>UB verdi</t>
  </si>
  <si>
    <t>Produksjonsutstyr</t>
  </si>
  <si>
    <t>Avskrivninger</t>
  </si>
  <si>
    <t>Nedskrivning</t>
  </si>
  <si>
    <t>Skatteprosent</t>
  </si>
  <si>
    <t>Anskaffet i midten av året</t>
  </si>
  <si>
    <t>Solgt i begynnelsen av september</t>
  </si>
  <si>
    <t>RM verdi:</t>
  </si>
  <si>
    <t>IB-verdi</t>
  </si>
  <si>
    <t>Bokf.v. solgt</t>
  </si>
  <si>
    <t>UB- verdi</t>
  </si>
  <si>
    <t xml:space="preserve">Anskaffet </t>
  </si>
  <si>
    <t xml:space="preserve">Solgt </t>
  </si>
  <si>
    <t>Utsatt skatt/- skattefordel</t>
  </si>
  <si>
    <t>Oppgave 16-15 Løsning:</t>
  </si>
  <si>
    <t>Oppgave 16-15 Skjema</t>
  </si>
  <si>
    <t>b)</t>
  </si>
  <si>
    <t>Differanse</t>
  </si>
  <si>
    <t>Post</t>
  </si>
  <si>
    <t>Resultat salg anlegg</t>
  </si>
  <si>
    <t>Resultat salg:</t>
  </si>
  <si>
    <t>Salgspris</t>
  </si>
  <si>
    <t>Bokført v.</t>
  </si>
  <si>
    <t>RM kostn.</t>
  </si>
  <si>
    <t>SM kostn.</t>
  </si>
  <si>
    <t>Kjøp</t>
  </si>
  <si>
    <t>Konto</t>
  </si>
  <si>
    <t>Kontonavn</t>
  </si>
  <si>
    <t>Trans-</t>
  </si>
  <si>
    <t>Saldo-</t>
  </si>
  <si>
    <t>Oppgjørsposteringer</t>
  </si>
  <si>
    <t>Endelig</t>
  </si>
  <si>
    <t>Resultat</t>
  </si>
  <si>
    <t>Balanse</t>
  </si>
  <si>
    <t>nr.</t>
  </si>
  <si>
    <t>saksjon</t>
  </si>
  <si>
    <t>balanse</t>
  </si>
  <si>
    <t>saldobalanse</t>
  </si>
  <si>
    <t>Anleggsmidler</t>
  </si>
  <si>
    <t>Salg anlegg</t>
  </si>
  <si>
    <t>Gevinst salg anlegg</t>
  </si>
  <si>
    <t>Tap salg anlegg</t>
  </si>
  <si>
    <t>Nedskrivninger</t>
  </si>
  <si>
    <t>c)</t>
  </si>
  <si>
    <t>Utsatt skatt</t>
  </si>
  <si>
    <t>Endring utsatt skatt/skattefordel</t>
  </si>
  <si>
    <t>Nedskrivn.</t>
  </si>
  <si>
    <t>Endr. uts.skatt</t>
  </si>
  <si>
    <t>Utsatt skattefordel</t>
  </si>
  <si>
    <t>Avskrivn.</t>
  </si>
  <si>
    <t>Salgsoppg.</t>
  </si>
  <si>
    <t>Bank</t>
  </si>
  <si>
    <t>d)</t>
  </si>
  <si>
    <t>Netto RM kostnader utgjør 900. De SM kostnader utgjør bare en post, avskrivninger på 710.</t>
  </si>
  <si>
    <t>Differansen er 190, det samme beløpet som oppstillingen av IB/UB verdier viser.</t>
  </si>
  <si>
    <t>Endringen i MF skriver seg allltid fra forskjell i resultatposter. Vi finner imidlertid alltid det samme beløpet ved å ta for oss forskjeller i balanseverdier.</t>
  </si>
  <si>
    <t>Legg merke til at den RM nedskrivningen på 155 er ikke en SM kostnad.</t>
  </si>
  <si>
    <t>Resultat (Gevinst)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</si>
</sst>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"/>
      <family val="2"/>
    </font>
    <font>
      <sz val="10"/>
      <name val="Arial"/>
      <family val="2"/>
    </font>
    <font>
      <sz val="10"/>
      <name val="Trebuchet MS"/>
      <family val="2"/>
    </font>
    <font>
      <sz val="10"/>
      <color theme="1"/>
      <name val="Trebuchet MS"/>
      <family val="2"/>
    </font>
    <font>
      <b/>
      <u/>
      <sz val="10"/>
      <name val="Trebuchet MS"/>
      <family val="2"/>
    </font>
    <font>
      <u/>
      <sz val="10"/>
      <color theme="1"/>
      <name val="Trebuchet MS"/>
      <family val="2"/>
    </font>
    <font>
      <b/>
      <sz val="10"/>
      <name val="Trebuchet MS"/>
      <family val="2"/>
    </font>
    <font>
      <i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3" fillId="0" borderId="0" xfId="0" applyFont="1"/>
    <xf numFmtId="3" fontId="4" fillId="0" borderId="0" xfId="0" applyNumberFormat="1" applyFont="1" applyFill="1" applyBorder="1"/>
    <xf numFmtId="0" fontId="5" fillId="0" borderId="0" xfId="0" applyFont="1"/>
    <xf numFmtId="9" fontId="3" fillId="0" borderId="0" xfId="0" applyNumberFormat="1" applyFont="1"/>
    <xf numFmtId="0" fontId="6" fillId="0" borderId="0" xfId="0" applyFont="1"/>
    <xf numFmtId="0" fontId="2" fillId="0" borderId="1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2" fillId="0" borderId="8" xfId="0" applyFont="1" applyBorder="1"/>
    <xf numFmtId="3" fontId="2" fillId="0" borderId="8" xfId="0" applyNumberFormat="1" applyFont="1" applyBorder="1"/>
    <xf numFmtId="0" fontId="2" fillId="0" borderId="9" xfId="0" applyFont="1" applyBorder="1"/>
    <xf numFmtId="3" fontId="2" fillId="0" borderId="9" xfId="0" applyNumberFormat="1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center"/>
    </xf>
    <xf numFmtId="3" fontId="2" fillId="0" borderId="1" xfId="0" applyNumberFormat="1" applyFont="1" applyBorder="1"/>
    <xf numFmtId="3" fontId="2" fillId="0" borderId="10" xfId="0" applyNumberFormat="1" applyFont="1" applyBorder="1"/>
    <xf numFmtId="3" fontId="2" fillId="0" borderId="0" xfId="0" applyNumberFormat="1" applyFont="1" applyBorder="1"/>
    <xf numFmtId="3" fontId="2" fillId="0" borderId="0" xfId="0" applyNumberFormat="1" applyFont="1"/>
    <xf numFmtId="3" fontId="7" fillId="0" borderId="0" xfId="0" applyNumberFormat="1" applyFont="1"/>
    <xf numFmtId="3" fontId="2" fillId="0" borderId="5" xfId="0" applyNumberFormat="1" applyFont="1" applyBorder="1"/>
    <xf numFmtId="4" fontId="2" fillId="0" borderId="0" xfId="0" applyNumberFormat="1" applyFont="1" applyBorder="1"/>
    <xf numFmtId="4" fontId="2" fillId="0" borderId="10" xfId="0" applyNumberFormat="1" applyFont="1" applyBorder="1"/>
    <xf numFmtId="9" fontId="2" fillId="0" borderId="0" xfId="1" applyFont="1"/>
    <xf numFmtId="0" fontId="2" fillId="0" borderId="2" xfId="0" applyFont="1" applyBorder="1"/>
    <xf numFmtId="3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2" borderId="6" xfId="0" applyFont="1" applyFill="1" applyBorder="1"/>
    <xf numFmtId="0" fontId="2" fillId="2" borderId="7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2" fillId="2" borderId="1" xfId="0" applyNumberFormat="1" applyFont="1" applyFill="1" applyBorder="1"/>
    <xf numFmtId="3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3" fontId="2" fillId="2" borderId="7" xfId="0" applyNumberFormat="1" applyFont="1" applyFill="1" applyBorder="1" applyAlignment="1">
      <alignment horizontal="center"/>
    </xf>
    <xf numFmtId="3" fontId="2" fillId="2" borderId="8" xfId="0" applyNumberFormat="1" applyFont="1" applyFill="1" applyBorder="1" applyAlignment="1">
      <alignment horizontal="center"/>
    </xf>
    <xf numFmtId="3" fontId="2" fillId="2" borderId="8" xfId="0" applyNumberFormat="1" applyFont="1" applyFill="1" applyBorder="1" applyAlignment="1">
      <alignment horizontal="left"/>
    </xf>
    <xf numFmtId="0" fontId="2" fillId="3" borderId="9" xfId="0" applyFont="1" applyFill="1" applyBorder="1" applyAlignment="1">
      <alignment horizontal="center"/>
    </xf>
    <xf numFmtId="3" fontId="2" fillId="3" borderId="9" xfId="0" applyNumberFormat="1" applyFont="1" applyFill="1" applyBorder="1"/>
    <xf numFmtId="0" fontId="2" fillId="3" borderId="9" xfId="0" applyFont="1" applyFill="1" applyBorder="1"/>
    <xf numFmtId="0" fontId="2" fillId="0" borderId="0" xfId="0" applyFont="1" applyFill="1"/>
    <xf numFmtId="3" fontId="2" fillId="0" borderId="8" xfId="0" applyNumberFormat="1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left"/>
    </xf>
    <xf numFmtId="0" fontId="2" fillId="3" borderId="8" xfId="0" applyFont="1" applyFill="1" applyBorder="1" applyAlignment="1">
      <alignment horizontal="center"/>
    </xf>
    <xf numFmtId="3" fontId="2" fillId="3" borderId="8" xfId="0" applyNumberFormat="1" applyFont="1" applyFill="1" applyBorder="1" applyAlignment="1">
      <alignment horizontal="left"/>
    </xf>
    <xf numFmtId="3" fontId="2" fillId="2" borderId="8" xfId="0" applyNumberFormat="1" applyFont="1" applyFill="1" applyBorder="1" applyAlignment="1">
      <alignment horizontal="right"/>
    </xf>
    <xf numFmtId="164" fontId="2" fillId="0" borderId="9" xfId="0" applyNumberFormat="1" applyFont="1" applyBorder="1"/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0"/>
  <sheetViews>
    <sheetView showGridLines="0" tabSelected="1" workbookViewId="0">
      <selection activeCell="D56" sqref="D56"/>
    </sheetView>
  </sheetViews>
  <sheetFormatPr defaultColWidth="9.15234375" defaultRowHeight="12.9" x14ac:dyDescent="0.35"/>
  <cols>
    <col min="1" max="1" width="9.15234375" style="1"/>
    <col min="2" max="2" width="6.15234375" style="1" customWidth="1"/>
    <col min="3" max="3" width="27.53515625" style="1" customWidth="1"/>
    <col min="4" max="10" width="10.15234375" style="1" customWidth="1"/>
    <col min="11" max="257" width="11.3828125" style="1" customWidth="1"/>
    <col min="258" max="16384" width="9.15234375" style="1"/>
  </cols>
  <sheetData>
    <row r="2" spans="1:9" s="2" customFormat="1" ht="21" customHeight="1" x14ac:dyDescent="0.35">
      <c r="C2" s="3" t="s">
        <v>36</v>
      </c>
      <c r="E2" s="4"/>
    </row>
    <row r="3" spans="1:9" s="2" customFormat="1" ht="15.75" customHeight="1" x14ac:dyDescent="0.35">
      <c r="C3" s="3"/>
      <c r="E3" s="4"/>
      <c r="H3" s="5"/>
    </row>
    <row r="4" spans="1:9" x14ac:dyDescent="0.35">
      <c r="C4" s="2" t="s">
        <v>25</v>
      </c>
      <c r="D4" s="2"/>
      <c r="E4" s="5">
        <v>0.25</v>
      </c>
    </row>
    <row r="5" spans="1:9" x14ac:dyDescent="0.35">
      <c r="A5" s="17" t="s">
        <v>7</v>
      </c>
    </row>
    <row r="6" spans="1:9" s="6" customFormat="1" x14ac:dyDescent="0.35">
      <c r="C6" s="39" t="s">
        <v>8</v>
      </c>
      <c r="D6" s="40" t="s">
        <v>10</v>
      </c>
      <c r="E6" s="40" t="s">
        <v>11</v>
      </c>
      <c r="F6" s="40" t="s">
        <v>12</v>
      </c>
      <c r="G6" s="40" t="s">
        <v>13</v>
      </c>
      <c r="H6" s="41" t="s">
        <v>14</v>
      </c>
      <c r="I6" s="41" t="s">
        <v>15</v>
      </c>
    </row>
    <row r="7" spans="1:9" x14ac:dyDescent="0.35">
      <c r="C7" s="19" t="s">
        <v>9</v>
      </c>
      <c r="D7" s="19"/>
      <c r="E7" s="19"/>
      <c r="F7" s="19"/>
      <c r="G7" s="25"/>
      <c r="H7" s="9"/>
      <c r="I7" s="8"/>
    </row>
    <row r="8" spans="1:9" x14ac:dyDescent="0.35">
      <c r="C8" s="20" t="s">
        <v>32</v>
      </c>
      <c r="D8" s="20"/>
      <c r="E8" s="20"/>
      <c r="F8" s="20"/>
      <c r="G8" s="24"/>
      <c r="H8" s="11"/>
      <c r="I8" s="10"/>
    </row>
    <row r="9" spans="1:9" x14ac:dyDescent="0.35">
      <c r="C9" s="20" t="s">
        <v>33</v>
      </c>
      <c r="D9" s="20"/>
      <c r="E9" s="20"/>
      <c r="F9" s="20"/>
      <c r="G9" s="24"/>
      <c r="H9" s="11"/>
      <c r="I9" s="10"/>
    </row>
    <row r="10" spans="1:9" x14ac:dyDescent="0.35">
      <c r="C10" s="20"/>
      <c r="D10" s="20"/>
      <c r="E10" s="20"/>
      <c r="F10" s="20"/>
      <c r="G10" s="20"/>
      <c r="H10" s="10"/>
      <c r="I10" s="7"/>
    </row>
    <row r="11" spans="1:9" x14ac:dyDescent="0.35">
      <c r="C11" s="21"/>
      <c r="D11" s="21"/>
      <c r="E11" s="21"/>
      <c r="F11" s="21"/>
      <c r="G11" s="21"/>
    </row>
    <row r="12" spans="1:9" x14ac:dyDescent="0.35">
      <c r="C12" s="28" t="s">
        <v>28</v>
      </c>
      <c r="D12" s="30" t="s">
        <v>29</v>
      </c>
      <c r="E12" s="29" t="s">
        <v>23</v>
      </c>
      <c r="F12" s="29" t="s">
        <v>30</v>
      </c>
      <c r="G12" s="29" t="s">
        <v>24</v>
      </c>
      <c r="H12" s="16" t="s">
        <v>31</v>
      </c>
    </row>
    <row r="13" spans="1:9" x14ac:dyDescent="0.35">
      <c r="D13" s="21"/>
      <c r="E13" s="21"/>
      <c r="F13" s="21"/>
      <c r="G13" s="21"/>
      <c r="H13" s="23"/>
    </row>
    <row r="14" spans="1:9" x14ac:dyDescent="0.35">
      <c r="C14" s="21"/>
      <c r="D14" s="21"/>
      <c r="E14" s="21"/>
      <c r="F14" s="21"/>
      <c r="G14" s="21"/>
    </row>
    <row r="15" spans="1:9" x14ac:dyDescent="0.35">
      <c r="C15" s="22" t="s">
        <v>16</v>
      </c>
      <c r="D15" s="21"/>
      <c r="E15" s="21"/>
      <c r="F15" s="21"/>
      <c r="G15" s="21"/>
    </row>
    <row r="16" spans="1:9" x14ac:dyDescent="0.35">
      <c r="C16" s="21" t="s">
        <v>4</v>
      </c>
      <c r="D16" s="21"/>
      <c r="E16" s="21"/>
      <c r="F16" s="21"/>
      <c r="G16" s="21"/>
    </row>
    <row r="17" spans="1:13" x14ac:dyDescent="0.35">
      <c r="C17" s="21" t="s">
        <v>17</v>
      </c>
      <c r="D17" s="21"/>
      <c r="E17" s="21"/>
      <c r="F17" s="21"/>
      <c r="G17" s="21"/>
    </row>
    <row r="18" spans="1:13" x14ac:dyDescent="0.35">
      <c r="C18" s="23" t="s">
        <v>18</v>
      </c>
      <c r="D18" s="23"/>
      <c r="E18" s="23"/>
      <c r="F18" s="21"/>
      <c r="G18" s="21"/>
    </row>
    <row r="19" spans="1:13" x14ac:dyDescent="0.35">
      <c r="C19" s="21" t="s">
        <v>19</v>
      </c>
      <c r="D19" s="21"/>
      <c r="E19" s="21"/>
      <c r="F19" s="21"/>
      <c r="G19" s="21"/>
    </row>
    <row r="20" spans="1:13" x14ac:dyDescent="0.35">
      <c r="C20" s="21" t="s">
        <v>20</v>
      </c>
      <c r="D20" s="26"/>
      <c r="E20" s="21"/>
      <c r="F20" s="21"/>
      <c r="G20" s="21"/>
    </row>
    <row r="21" spans="1:13" x14ac:dyDescent="0.35">
      <c r="C21" s="18" t="s">
        <v>21</v>
      </c>
      <c r="D21" s="18"/>
      <c r="E21" s="18"/>
      <c r="F21" s="21"/>
      <c r="G21" s="21"/>
    </row>
    <row r="23" spans="1:13" x14ac:dyDescent="0.35">
      <c r="A23" s="17" t="s">
        <v>37</v>
      </c>
      <c r="C23" s="32"/>
      <c r="D23" s="57" t="s">
        <v>1</v>
      </c>
      <c r="E23" s="59"/>
      <c r="F23" s="57" t="s">
        <v>2</v>
      </c>
      <c r="G23" s="59"/>
      <c r="H23" s="57" t="s">
        <v>3</v>
      </c>
      <c r="I23" s="59"/>
      <c r="J23" s="33"/>
    </row>
    <row r="24" spans="1:13" x14ac:dyDescent="0.35">
      <c r="C24" s="34"/>
      <c r="D24" s="35" t="s">
        <v>4</v>
      </c>
      <c r="E24" s="36" t="s">
        <v>5</v>
      </c>
      <c r="F24" s="35" t="s">
        <v>4</v>
      </c>
      <c r="G24" s="36" t="s">
        <v>5</v>
      </c>
      <c r="H24" s="35" t="s">
        <v>4</v>
      </c>
      <c r="I24" s="36" t="s">
        <v>5</v>
      </c>
      <c r="J24" s="37" t="s">
        <v>6</v>
      </c>
    </row>
    <row r="25" spans="1:13" x14ac:dyDescent="0.35">
      <c r="C25" s="12" t="s">
        <v>22</v>
      </c>
      <c r="D25" s="13"/>
      <c r="E25" s="13"/>
      <c r="F25" s="13"/>
      <c r="G25" s="13"/>
      <c r="H25" s="13"/>
      <c r="I25" s="13"/>
      <c r="J25" s="13"/>
    </row>
    <row r="26" spans="1:13" x14ac:dyDescent="0.35">
      <c r="C26" s="27" t="s">
        <v>34</v>
      </c>
      <c r="D26" s="7"/>
      <c r="E26" s="7"/>
      <c r="F26" s="60"/>
      <c r="G26" s="61"/>
      <c r="H26" s="14"/>
      <c r="I26" s="14"/>
      <c r="J26" s="15"/>
    </row>
    <row r="27" spans="1:13" x14ac:dyDescent="0.35">
      <c r="C27" s="1" t="s">
        <v>0</v>
      </c>
    </row>
    <row r="29" spans="1:13" x14ac:dyDescent="0.35">
      <c r="A29" s="17" t="s">
        <v>64</v>
      </c>
      <c r="B29" s="33" t="s">
        <v>47</v>
      </c>
      <c r="C29" s="44" t="s">
        <v>48</v>
      </c>
      <c r="D29" s="44" t="s">
        <v>4</v>
      </c>
      <c r="E29" s="44" t="s">
        <v>49</v>
      </c>
      <c r="F29" s="44" t="s">
        <v>50</v>
      </c>
      <c r="G29" s="57" t="s">
        <v>51</v>
      </c>
      <c r="H29" s="58"/>
      <c r="I29" s="58"/>
      <c r="J29" s="59"/>
      <c r="K29" s="44" t="s">
        <v>52</v>
      </c>
      <c r="L29" s="44" t="s">
        <v>53</v>
      </c>
      <c r="M29" s="44" t="s">
        <v>54</v>
      </c>
    </row>
    <row r="30" spans="1:13" x14ac:dyDescent="0.35">
      <c r="B30" s="37" t="s">
        <v>55</v>
      </c>
      <c r="C30" s="45"/>
      <c r="D30" s="45"/>
      <c r="E30" s="45" t="s">
        <v>56</v>
      </c>
      <c r="F30" s="45" t="s">
        <v>57</v>
      </c>
      <c r="G30" s="46" t="s">
        <v>71</v>
      </c>
      <c r="H30" s="55" t="s">
        <v>70</v>
      </c>
      <c r="I30" s="46" t="s">
        <v>67</v>
      </c>
      <c r="J30" s="46" t="s">
        <v>68</v>
      </c>
      <c r="K30" s="45" t="s">
        <v>58</v>
      </c>
      <c r="L30" s="45"/>
      <c r="M30" s="45"/>
    </row>
    <row r="31" spans="1:13" x14ac:dyDescent="0.35">
      <c r="A31" s="50"/>
      <c r="B31" s="53">
        <v>1070</v>
      </c>
      <c r="C31" s="54" t="s">
        <v>69</v>
      </c>
      <c r="D31" s="51"/>
      <c r="E31" s="51"/>
      <c r="F31" s="51"/>
      <c r="G31" s="52"/>
      <c r="H31" s="52"/>
      <c r="I31" s="52"/>
      <c r="J31" s="52"/>
      <c r="K31" s="51"/>
      <c r="L31" s="51"/>
      <c r="M31" s="51"/>
    </row>
    <row r="32" spans="1:13" x14ac:dyDescent="0.35">
      <c r="B32" s="47">
        <v>1200</v>
      </c>
      <c r="C32" s="48" t="s">
        <v>59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spans="1:13" x14ac:dyDescent="0.35">
      <c r="B33" s="47">
        <v>1920</v>
      </c>
      <c r="C33" s="48" t="s">
        <v>72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</row>
    <row r="34" spans="1:13" x14ac:dyDescent="0.35">
      <c r="B34" s="47">
        <v>2120</v>
      </c>
      <c r="C34" s="48" t="s">
        <v>65</v>
      </c>
      <c r="D34" s="15"/>
      <c r="E34" s="15"/>
      <c r="F34" s="15"/>
      <c r="G34" s="15"/>
      <c r="H34" s="15"/>
      <c r="I34" s="15"/>
      <c r="J34" s="56"/>
      <c r="K34" s="56"/>
      <c r="L34" s="15"/>
      <c r="M34" s="56"/>
    </row>
    <row r="35" spans="1:13" x14ac:dyDescent="0.35">
      <c r="B35" s="47">
        <v>3800</v>
      </c>
      <c r="C35" s="49" t="s">
        <v>60</v>
      </c>
      <c r="D35" s="14"/>
      <c r="E35" s="15"/>
      <c r="F35" s="15"/>
      <c r="G35" s="15"/>
      <c r="H35" s="15"/>
      <c r="I35" s="15"/>
      <c r="J35" s="15"/>
      <c r="K35" s="56"/>
      <c r="L35" s="15"/>
      <c r="M35" s="15"/>
    </row>
    <row r="36" spans="1:13" x14ac:dyDescent="0.35">
      <c r="B36" s="47">
        <v>3805</v>
      </c>
      <c r="C36" s="49" t="s">
        <v>61</v>
      </c>
      <c r="D36" s="14"/>
      <c r="E36" s="14"/>
      <c r="F36" s="15"/>
      <c r="G36" s="15"/>
      <c r="H36" s="15"/>
      <c r="I36" s="15"/>
      <c r="J36" s="15"/>
      <c r="K36" s="56"/>
      <c r="L36" s="15"/>
      <c r="M36" s="15"/>
    </row>
    <row r="37" spans="1:13" x14ac:dyDescent="0.35">
      <c r="B37" s="47">
        <v>6000</v>
      </c>
      <c r="C37" s="48" t="s">
        <v>23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</row>
    <row r="38" spans="1:13" x14ac:dyDescent="0.35">
      <c r="B38" s="47">
        <v>6025</v>
      </c>
      <c r="C38" s="48" t="s">
        <v>62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</row>
    <row r="39" spans="1:13" x14ac:dyDescent="0.35">
      <c r="B39" s="47">
        <v>6050</v>
      </c>
      <c r="C39" s="48" t="s">
        <v>63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</row>
    <row r="40" spans="1:13" x14ac:dyDescent="0.35">
      <c r="B40" s="49">
        <v>8610</v>
      </c>
      <c r="C40" s="49" t="s">
        <v>66</v>
      </c>
      <c r="D40" s="14"/>
      <c r="E40" s="15"/>
      <c r="F40" s="14"/>
      <c r="G40" s="15"/>
      <c r="H40" s="15"/>
      <c r="I40" s="15"/>
      <c r="J40" s="56"/>
      <c r="K40" s="56"/>
      <c r="L40" s="56"/>
      <c r="M40" s="14"/>
    </row>
    <row r="41" spans="1:13" x14ac:dyDescent="0.35">
      <c r="B41" s="49"/>
      <c r="C41" s="49" t="s">
        <v>15</v>
      </c>
      <c r="D41" s="14"/>
      <c r="E41" s="14"/>
      <c r="F41" s="14"/>
      <c r="G41" s="15"/>
      <c r="H41" s="15"/>
      <c r="I41" s="15"/>
      <c r="J41" s="15"/>
      <c r="K41" s="14"/>
      <c r="L41" s="14"/>
      <c r="M41" s="14"/>
    </row>
    <row r="46" spans="1:13" x14ac:dyDescent="0.35">
      <c r="A46" s="17" t="s">
        <v>73</v>
      </c>
      <c r="C46" s="7" t="s">
        <v>39</v>
      </c>
      <c r="D46" s="38" t="s">
        <v>44</v>
      </c>
      <c r="E46" s="38" t="s">
        <v>45</v>
      </c>
      <c r="F46" s="7" t="s">
        <v>38</v>
      </c>
    </row>
    <row r="47" spans="1:13" x14ac:dyDescent="0.35">
      <c r="C47" s="1" t="s">
        <v>23</v>
      </c>
      <c r="E47" s="21"/>
      <c r="F47" s="21"/>
    </row>
    <row r="48" spans="1:13" x14ac:dyDescent="0.35">
      <c r="C48" s="1" t="s">
        <v>24</v>
      </c>
      <c r="D48" s="21"/>
      <c r="F48" s="21"/>
    </row>
    <row r="49" spans="3:6" x14ac:dyDescent="0.35">
      <c r="C49" s="1" t="s">
        <v>40</v>
      </c>
      <c r="D49" s="21"/>
      <c r="F49" s="21"/>
    </row>
    <row r="50" spans="3:6" x14ac:dyDescent="0.35">
      <c r="C50" s="7" t="s">
        <v>15</v>
      </c>
      <c r="D50" s="7"/>
      <c r="E50" s="7"/>
      <c r="F50" s="7"/>
    </row>
  </sheetData>
  <mergeCells count="5">
    <mergeCell ref="G29:J29"/>
    <mergeCell ref="D23:E23"/>
    <mergeCell ref="F23:G23"/>
    <mergeCell ref="H23:I23"/>
    <mergeCell ref="F26:G2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"/>
  <sheetViews>
    <sheetView showGridLines="0" topLeftCell="A22" workbookViewId="0">
      <selection activeCell="C61" sqref="C61"/>
    </sheetView>
  </sheetViews>
  <sheetFormatPr defaultColWidth="9.15234375" defaultRowHeight="12.9" x14ac:dyDescent="0.35"/>
  <cols>
    <col min="1" max="1" width="4.61328125" style="1" customWidth="1"/>
    <col min="2" max="2" width="6.15234375" style="1" customWidth="1"/>
    <col min="3" max="3" width="28.3828125" style="1" customWidth="1"/>
    <col min="4" max="5" width="10.15234375" style="1" customWidth="1"/>
    <col min="6" max="6" width="11.23046875" style="1" customWidth="1"/>
    <col min="7" max="7" width="11.921875" style="1" customWidth="1"/>
    <col min="8" max="8" width="12.15234375" style="1" customWidth="1"/>
    <col min="9" max="9" width="10.15234375" style="1" customWidth="1"/>
    <col min="10" max="10" width="13.15234375" style="1" customWidth="1"/>
    <col min="11" max="257" width="11.3828125" style="1" customWidth="1"/>
    <col min="258" max="16384" width="9.15234375" style="1"/>
  </cols>
  <sheetData>
    <row r="2" spans="1:9" s="2" customFormat="1" ht="21" customHeight="1" x14ac:dyDescent="0.35">
      <c r="C2" s="3" t="s">
        <v>35</v>
      </c>
      <c r="E2" s="4"/>
    </row>
    <row r="3" spans="1:9" s="2" customFormat="1" ht="15.75" customHeight="1" x14ac:dyDescent="0.35">
      <c r="C3" s="3"/>
      <c r="E3" s="4"/>
      <c r="H3" s="5"/>
    </row>
    <row r="4" spans="1:9" x14ac:dyDescent="0.35">
      <c r="C4" s="2" t="s">
        <v>25</v>
      </c>
      <c r="D4" s="2"/>
      <c r="E4" s="5">
        <v>0.25</v>
      </c>
    </row>
    <row r="5" spans="1:9" x14ac:dyDescent="0.35">
      <c r="A5" s="17" t="s">
        <v>7</v>
      </c>
    </row>
    <row r="6" spans="1:9" s="6" customFormat="1" x14ac:dyDescent="0.35">
      <c r="C6" s="39" t="s">
        <v>8</v>
      </c>
      <c r="D6" s="62" t="s">
        <v>10</v>
      </c>
      <c r="E6" s="62" t="s">
        <v>11</v>
      </c>
      <c r="F6" s="62" t="s">
        <v>12</v>
      </c>
      <c r="G6" s="62" t="s">
        <v>13</v>
      </c>
      <c r="H6" s="63" t="s">
        <v>14</v>
      </c>
      <c r="I6" s="63" t="s">
        <v>15</v>
      </c>
    </row>
    <row r="7" spans="1:9" x14ac:dyDescent="0.35">
      <c r="C7" s="19" t="s">
        <v>9</v>
      </c>
      <c r="D7" s="19">
        <v>8000</v>
      </c>
      <c r="E7" s="19">
        <v>-600</v>
      </c>
      <c r="F7" s="19">
        <f>SUM(D7:E7)</f>
        <v>7400</v>
      </c>
      <c r="G7" s="25">
        <v>1</v>
      </c>
      <c r="H7" s="9">
        <v>0.1</v>
      </c>
      <c r="I7" s="8">
        <f>F7*G7*H7</f>
        <v>740</v>
      </c>
    </row>
    <row r="8" spans="1:9" x14ac:dyDescent="0.35">
      <c r="C8" s="20" t="s">
        <v>27</v>
      </c>
      <c r="D8" s="20"/>
      <c r="E8" s="20"/>
      <c r="F8" s="20">
        <f>-E7</f>
        <v>600</v>
      </c>
      <c r="G8" s="24">
        <v>0.75</v>
      </c>
      <c r="H8" s="11">
        <v>0.1</v>
      </c>
      <c r="I8" s="10">
        <f>F8*G8*H8</f>
        <v>45</v>
      </c>
    </row>
    <row r="9" spans="1:9" x14ac:dyDescent="0.35">
      <c r="C9" s="20" t="s">
        <v>26</v>
      </c>
      <c r="D9" s="20"/>
      <c r="E9" s="20"/>
      <c r="F9" s="20">
        <v>1200</v>
      </c>
      <c r="G9" s="24">
        <v>0.5</v>
      </c>
      <c r="H9" s="11">
        <v>0.1</v>
      </c>
      <c r="I9" s="10">
        <f>F9*G9*H9</f>
        <v>60</v>
      </c>
    </row>
    <row r="10" spans="1:9" x14ac:dyDescent="0.35">
      <c r="C10" s="20"/>
      <c r="D10" s="20"/>
      <c r="E10" s="20"/>
      <c r="F10" s="20"/>
      <c r="G10" s="20"/>
      <c r="H10" s="10"/>
      <c r="I10" s="7">
        <f>SUM(I7:I9)</f>
        <v>845</v>
      </c>
    </row>
    <row r="11" spans="1:9" x14ac:dyDescent="0.35">
      <c r="C11" s="20"/>
      <c r="D11" s="20"/>
      <c r="E11" s="20"/>
      <c r="F11" s="20"/>
      <c r="G11" s="20"/>
      <c r="H11" s="10"/>
      <c r="I11" s="10"/>
    </row>
    <row r="12" spans="1:9" x14ac:dyDescent="0.35">
      <c r="C12" s="20"/>
      <c r="D12" s="42" t="s">
        <v>42</v>
      </c>
      <c r="E12" s="42" t="s">
        <v>43</v>
      </c>
      <c r="F12" s="43" t="s">
        <v>78</v>
      </c>
      <c r="G12" s="20"/>
      <c r="H12" s="10"/>
      <c r="I12" s="10"/>
    </row>
    <row r="13" spans="1:9" x14ac:dyDescent="0.35">
      <c r="C13" s="20" t="s">
        <v>41</v>
      </c>
      <c r="D13" s="20">
        <v>450</v>
      </c>
      <c r="E13" s="20">
        <v>-350</v>
      </c>
      <c r="F13" s="23">
        <f>SUM(D13:E13)</f>
        <v>100</v>
      </c>
      <c r="G13" s="20"/>
      <c r="H13" s="10"/>
      <c r="I13" s="10"/>
    </row>
    <row r="14" spans="1:9" x14ac:dyDescent="0.35">
      <c r="C14" s="20"/>
      <c r="D14" s="20"/>
      <c r="E14" s="20"/>
      <c r="F14" s="20"/>
      <c r="G14" s="20"/>
      <c r="H14" s="10"/>
      <c r="I14" s="10"/>
    </row>
    <row r="15" spans="1:9" x14ac:dyDescent="0.35">
      <c r="C15" s="21"/>
      <c r="D15" s="21"/>
      <c r="E15" s="21"/>
      <c r="F15" s="21"/>
      <c r="G15" s="21"/>
    </row>
    <row r="16" spans="1:9" x14ac:dyDescent="0.35">
      <c r="C16" s="28" t="s">
        <v>28</v>
      </c>
      <c r="D16" s="30" t="s">
        <v>29</v>
      </c>
      <c r="E16" s="30" t="s">
        <v>46</v>
      </c>
      <c r="F16" s="29" t="s">
        <v>23</v>
      </c>
      <c r="G16" s="29" t="s">
        <v>30</v>
      </c>
      <c r="H16" s="29" t="s">
        <v>24</v>
      </c>
      <c r="I16" s="16" t="s">
        <v>31</v>
      </c>
    </row>
    <row r="17" spans="1:10" x14ac:dyDescent="0.35">
      <c r="D17" s="21">
        <v>4600</v>
      </c>
      <c r="E17" s="21">
        <v>1200</v>
      </c>
      <c r="F17" s="21">
        <f>-I10</f>
        <v>-845</v>
      </c>
      <c r="G17" s="21">
        <v>-350</v>
      </c>
      <c r="H17" s="21">
        <v>-155</v>
      </c>
      <c r="I17" s="23">
        <f>SUM(D17:H17)</f>
        <v>4450</v>
      </c>
    </row>
    <row r="18" spans="1:10" x14ac:dyDescent="0.35">
      <c r="C18" s="21"/>
      <c r="D18" s="21"/>
      <c r="E18" s="21"/>
      <c r="F18" s="21"/>
      <c r="G18" s="21"/>
    </row>
    <row r="19" spans="1:10" x14ac:dyDescent="0.35">
      <c r="C19" s="22" t="s">
        <v>16</v>
      </c>
      <c r="D19" s="21"/>
      <c r="E19" s="21"/>
      <c r="F19" s="21"/>
      <c r="G19" s="21"/>
    </row>
    <row r="20" spans="1:10" x14ac:dyDescent="0.35">
      <c r="C20" s="21" t="s">
        <v>4</v>
      </c>
      <c r="D20" s="21"/>
      <c r="E20" s="21">
        <v>2800</v>
      </c>
      <c r="F20" s="21"/>
      <c r="G20" s="21"/>
    </row>
    <row r="21" spans="1:10" x14ac:dyDescent="0.35">
      <c r="C21" s="21" t="s">
        <v>17</v>
      </c>
      <c r="D21" s="21"/>
      <c r="E21" s="21">
        <f>+F9</f>
        <v>1200</v>
      </c>
      <c r="F21" s="21"/>
      <c r="G21" s="21"/>
    </row>
    <row r="22" spans="1:10" x14ac:dyDescent="0.35">
      <c r="C22" s="23" t="s">
        <v>18</v>
      </c>
      <c r="D22" s="23"/>
      <c r="E22" s="23">
        <v>-450</v>
      </c>
      <c r="F22" s="21"/>
      <c r="G22" s="21"/>
    </row>
    <row r="23" spans="1:10" x14ac:dyDescent="0.35">
      <c r="C23" s="21" t="s">
        <v>19</v>
      </c>
      <c r="D23" s="21"/>
      <c r="E23" s="21">
        <f>SUM(E20:E22)</f>
        <v>3550</v>
      </c>
      <c r="F23" s="21"/>
      <c r="G23" s="21"/>
    </row>
    <row r="24" spans="1:10" x14ac:dyDescent="0.35">
      <c r="C24" s="21" t="s">
        <v>20</v>
      </c>
      <c r="D24" s="26">
        <v>0.2</v>
      </c>
      <c r="E24" s="21">
        <f>-E23*D24</f>
        <v>-710</v>
      </c>
      <c r="F24" s="21"/>
      <c r="G24" s="21"/>
    </row>
    <row r="25" spans="1:10" x14ac:dyDescent="0.35">
      <c r="C25" s="18" t="s">
        <v>21</v>
      </c>
      <c r="D25" s="18"/>
      <c r="E25" s="18">
        <f>SUM(E23:E24)</f>
        <v>2840</v>
      </c>
      <c r="F25" s="21"/>
      <c r="G25" s="21"/>
    </row>
    <row r="26" spans="1:10" x14ac:dyDescent="0.35">
      <c r="C26" s="20"/>
      <c r="D26" s="20"/>
      <c r="E26" s="20"/>
      <c r="F26" s="21"/>
      <c r="G26" s="21"/>
    </row>
    <row r="27" spans="1:10" x14ac:dyDescent="0.35">
      <c r="C27" s="20" t="s">
        <v>77</v>
      </c>
      <c r="D27" s="20"/>
      <c r="E27" s="20"/>
      <c r="F27" s="21"/>
      <c r="G27" s="21"/>
    </row>
    <row r="28" spans="1:10" x14ac:dyDescent="0.35">
      <c r="C28" s="20"/>
      <c r="D28" s="20"/>
      <c r="E28" s="20"/>
      <c r="F28" s="21"/>
      <c r="G28" s="21"/>
    </row>
    <row r="29" spans="1:10" x14ac:dyDescent="0.35">
      <c r="A29" s="17" t="s">
        <v>37</v>
      </c>
    </row>
    <row r="30" spans="1:10" x14ac:dyDescent="0.35">
      <c r="C30" s="32"/>
      <c r="D30" s="57" t="s">
        <v>1</v>
      </c>
      <c r="E30" s="59"/>
      <c r="F30" s="57" t="s">
        <v>2</v>
      </c>
      <c r="G30" s="59"/>
      <c r="H30" s="57" t="s">
        <v>3</v>
      </c>
      <c r="I30" s="59"/>
      <c r="J30" s="33"/>
    </row>
    <row r="31" spans="1:10" x14ac:dyDescent="0.35">
      <c r="C31" s="34"/>
      <c r="D31" s="35" t="s">
        <v>4</v>
      </c>
      <c r="E31" s="36" t="s">
        <v>5</v>
      </c>
      <c r="F31" s="35" t="s">
        <v>4</v>
      </c>
      <c r="G31" s="36" t="s">
        <v>5</v>
      </c>
      <c r="H31" s="35" t="s">
        <v>4</v>
      </c>
      <c r="I31" s="36" t="s">
        <v>5</v>
      </c>
      <c r="J31" s="37" t="s">
        <v>6</v>
      </c>
    </row>
    <row r="32" spans="1:10" x14ac:dyDescent="0.35">
      <c r="C32" s="12" t="s">
        <v>22</v>
      </c>
      <c r="D32" s="13">
        <f>+D17</f>
        <v>4600</v>
      </c>
      <c r="E32" s="13">
        <f>+I17</f>
        <v>4450</v>
      </c>
      <c r="F32" s="13">
        <f>+E20</f>
        <v>2800</v>
      </c>
      <c r="G32" s="13">
        <f>+E25</f>
        <v>2840</v>
      </c>
      <c r="H32" s="13">
        <f>+D32-F32</f>
        <v>1800</v>
      </c>
      <c r="I32" s="13">
        <f>+E32-G32</f>
        <v>1610</v>
      </c>
      <c r="J32" s="13">
        <f>H32-I32</f>
        <v>190</v>
      </c>
    </row>
    <row r="33" spans="1:13" x14ac:dyDescent="0.35">
      <c r="C33" s="27" t="s">
        <v>34</v>
      </c>
      <c r="D33" s="7"/>
      <c r="E33" s="7"/>
      <c r="F33" s="60"/>
      <c r="G33" s="61"/>
      <c r="H33" s="14">
        <f>+H32*E4</f>
        <v>450</v>
      </c>
      <c r="I33" s="14">
        <f>+I32*E4</f>
        <v>402.5</v>
      </c>
      <c r="J33" s="56">
        <f>H33-I33</f>
        <v>47.5</v>
      </c>
    </row>
    <row r="34" spans="1:13" x14ac:dyDescent="0.35">
      <c r="C34" s="1" t="s">
        <v>0</v>
      </c>
    </row>
    <row r="37" spans="1:13" x14ac:dyDescent="0.35">
      <c r="A37" s="17" t="s">
        <v>64</v>
      </c>
      <c r="B37" s="33" t="s">
        <v>47</v>
      </c>
      <c r="C37" s="44" t="s">
        <v>48</v>
      </c>
      <c r="D37" s="44" t="s">
        <v>4</v>
      </c>
      <c r="E37" s="44" t="s">
        <v>49</v>
      </c>
      <c r="F37" s="44" t="s">
        <v>50</v>
      </c>
      <c r="G37" s="57" t="s">
        <v>51</v>
      </c>
      <c r="H37" s="58"/>
      <c r="I37" s="58"/>
      <c r="J37" s="59"/>
      <c r="K37" s="44" t="s">
        <v>52</v>
      </c>
      <c r="L37" s="44" t="s">
        <v>53</v>
      </c>
      <c r="M37" s="44" t="s">
        <v>54</v>
      </c>
    </row>
    <row r="38" spans="1:13" x14ac:dyDescent="0.35">
      <c r="B38" s="37" t="s">
        <v>55</v>
      </c>
      <c r="C38" s="45"/>
      <c r="D38" s="45"/>
      <c r="E38" s="45" t="s">
        <v>56</v>
      </c>
      <c r="F38" s="45" t="s">
        <v>57</v>
      </c>
      <c r="G38" s="46" t="s">
        <v>71</v>
      </c>
      <c r="H38" s="55" t="s">
        <v>70</v>
      </c>
      <c r="I38" s="46" t="s">
        <v>67</v>
      </c>
      <c r="J38" s="46" t="s">
        <v>68</v>
      </c>
      <c r="K38" s="45" t="s">
        <v>58</v>
      </c>
      <c r="L38" s="45"/>
      <c r="M38" s="45"/>
    </row>
    <row r="39" spans="1:13" s="50" customFormat="1" x14ac:dyDescent="0.35">
      <c r="B39" s="53">
        <v>1070</v>
      </c>
      <c r="C39" s="54" t="s">
        <v>69</v>
      </c>
      <c r="D39" s="51"/>
      <c r="E39" s="51"/>
      <c r="F39" s="51"/>
      <c r="G39" s="52"/>
      <c r="H39" s="52"/>
      <c r="I39" s="52"/>
      <c r="J39" s="52"/>
      <c r="K39" s="51"/>
      <c r="L39" s="51"/>
      <c r="M39" s="51"/>
    </row>
    <row r="40" spans="1:13" x14ac:dyDescent="0.35">
      <c r="B40" s="47">
        <v>1200</v>
      </c>
      <c r="C40" s="48" t="s">
        <v>59</v>
      </c>
      <c r="D40" s="15">
        <f>+D32</f>
        <v>4600</v>
      </c>
      <c r="E40" s="15">
        <v>1200</v>
      </c>
      <c r="F40" s="15">
        <f>SUM(D40:E40)</f>
        <v>5800</v>
      </c>
      <c r="G40" s="15">
        <f>+G17</f>
        <v>-350</v>
      </c>
      <c r="H40" s="15">
        <f>-I10</f>
        <v>-845</v>
      </c>
      <c r="I40" s="15">
        <f>H17</f>
        <v>-155</v>
      </c>
      <c r="J40" s="15"/>
      <c r="K40" s="15">
        <f>SUM(F40:J40)</f>
        <v>4450</v>
      </c>
      <c r="L40" s="15"/>
      <c r="M40" s="15">
        <f>+K40</f>
        <v>4450</v>
      </c>
    </row>
    <row r="41" spans="1:13" x14ac:dyDescent="0.35">
      <c r="B41" s="47">
        <v>1920</v>
      </c>
      <c r="C41" s="48" t="s">
        <v>72</v>
      </c>
      <c r="D41" s="15"/>
      <c r="E41" s="15">
        <f>-F40-E43</f>
        <v>-5350</v>
      </c>
      <c r="F41" s="15"/>
      <c r="G41" s="15"/>
      <c r="H41" s="15"/>
      <c r="I41" s="15"/>
      <c r="J41" s="15"/>
      <c r="K41" s="15"/>
      <c r="L41" s="15"/>
      <c r="M41" s="15"/>
    </row>
    <row r="42" spans="1:13" x14ac:dyDescent="0.35">
      <c r="B42" s="47">
        <v>2120</v>
      </c>
      <c r="C42" s="48" t="s">
        <v>65</v>
      </c>
      <c r="D42" s="15">
        <f>-H33</f>
        <v>-450</v>
      </c>
      <c r="E42" s="15"/>
      <c r="F42" s="15">
        <f t="shared" ref="F42:F47" si="0">SUM(D42:E42)</f>
        <v>-450</v>
      </c>
      <c r="G42" s="15"/>
      <c r="H42" s="15"/>
      <c r="I42" s="15"/>
      <c r="J42" s="56">
        <f>+J33</f>
        <v>47.5</v>
      </c>
      <c r="K42" s="56">
        <f t="shared" ref="K42:K48" si="1">SUM(F42:J42)</f>
        <v>-402.5</v>
      </c>
      <c r="L42" s="15"/>
      <c r="M42" s="56">
        <f>+K42</f>
        <v>-402.5</v>
      </c>
    </row>
    <row r="43" spans="1:13" x14ac:dyDescent="0.35">
      <c r="B43" s="47">
        <v>3800</v>
      </c>
      <c r="C43" s="49" t="s">
        <v>60</v>
      </c>
      <c r="D43" s="14"/>
      <c r="E43" s="15">
        <f>-D13</f>
        <v>-450</v>
      </c>
      <c r="F43" s="15">
        <f t="shared" si="0"/>
        <v>-450</v>
      </c>
      <c r="G43" s="15">
        <v>450</v>
      </c>
      <c r="H43" s="15"/>
      <c r="I43" s="15"/>
      <c r="J43" s="15"/>
      <c r="K43" s="56">
        <f t="shared" si="1"/>
        <v>0</v>
      </c>
      <c r="L43" s="15"/>
      <c r="M43" s="15"/>
    </row>
    <row r="44" spans="1:13" x14ac:dyDescent="0.35">
      <c r="B44" s="47">
        <v>3805</v>
      </c>
      <c r="C44" s="49" t="s">
        <v>61</v>
      </c>
      <c r="D44" s="14"/>
      <c r="E44" s="14"/>
      <c r="F44" s="15">
        <f t="shared" si="0"/>
        <v>0</v>
      </c>
      <c r="G44" s="15">
        <v>-100</v>
      </c>
      <c r="H44" s="15"/>
      <c r="I44" s="15"/>
      <c r="J44" s="15"/>
      <c r="K44" s="56">
        <f t="shared" si="1"/>
        <v>-100</v>
      </c>
      <c r="L44" s="15">
        <v>0</v>
      </c>
      <c r="M44" s="15"/>
    </row>
    <row r="45" spans="1:13" x14ac:dyDescent="0.35">
      <c r="B45" s="47">
        <v>6000</v>
      </c>
      <c r="C45" s="48" t="s">
        <v>23</v>
      </c>
      <c r="D45" s="15"/>
      <c r="E45" s="15"/>
      <c r="F45" s="15">
        <f t="shared" si="0"/>
        <v>0</v>
      </c>
      <c r="G45" s="15"/>
      <c r="H45" s="15">
        <f>-H40</f>
        <v>845</v>
      </c>
      <c r="I45" s="15"/>
      <c r="J45" s="15"/>
      <c r="K45" s="15">
        <f t="shared" si="1"/>
        <v>845</v>
      </c>
      <c r="L45" s="15">
        <f>+K45</f>
        <v>845</v>
      </c>
      <c r="M45" s="15"/>
    </row>
    <row r="46" spans="1:13" x14ac:dyDescent="0.35">
      <c r="B46" s="47">
        <v>6025</v>
      </c>
      <c r="C46" s="48" t="s">
        <v>62</v>
      </c>
      <c r="D46" s="15"/>
      <c r="E46" s="15"/>
      <c r="F46" s="15">
        <f t="shared" si="0"/>
        <v>0</v>
      </c>
      <c r="G46" s="15"/>
      <c r="H46" s="15"/>
      <c r="I46" s="15"/>
      <c r="J46" s="15"/>
      <c r="K46" s="15">
        <f t="shared" si="1"/>
        <v>0</v>
      </c>
      <c r="L46" s="15">
        <f t="shared" ref="L46:L48" si="2">+K46</f>
        <v>0</v>
      </c>
      <c r="M46" s="15"/>
    </row>
    <row r="47" spans="1:13" x14ac:dyDescent="0.35">
      <c r="B47" s="47">
        <v>6050</v>
      </c>
      <c r="C47" s="48" t="s">
        <v>63</v>
      </c>
      <c r="D47" s="15"/>
      <c r="E47" s="15"/>
      <c r="F47" s="15">
        <f t="shared" si="0"/>
        <v>0</v>
      </c>
      <c r="G47" s="15"/>
      <c r="H47" s="15"/>
      <c r="I47" s="15">
        <f>-I40</f>
        <v>155</v>
      </c>
      <c r="J47" s="15"/>
      <c r="K47" s="15">
        <f t="shared" si="1"/>
        <v>155</v>
      </c>
      <c r="L47" s="15">
        <f t="shared" si="2"/>
        <v>155</v>
      </c>
      <c r="M47" s="15"/>
    </row>
    <row r="48" spans="1:13" x14ac:dyDescent="0.35">
      <c r="B48" s="49">
        <v>8610</v>
      </c>
      <c r="C48" s="49" t="s">
        <v>66</v>
      </c>
      <c r="D48" s="14"/>
      <c r="E48" s="15"/>
      <c r="F48" s="14"/>
      <c r="G48" s="15"/>
      <c r="H48" s="15"/>
      <c r="I48" s="15"/>
      <c r="J48" s="56">
        <f>-J42</f>
        <v>-47.5</v>
      </c>
      <c r="K48" s="56">
        <f t="shared" si="1"/>
        <v>-47.5</v>
      </c>
      <c r="L48" s="56">
        <f t="shared" si="2"/>
        <v>-47.5</v>
      </c>
      <c r="M48" s="14"/>
    </row>
    <row r="49" spans="1:13" x14ac:dyDescent="0.35">
      <c r="B49" s="49"/>
      <c r="C49" s="49" t="s">
        <v>15</v>
      </c>
      <c r="D49" s="14"/>
      <c r="E49" s="14"/>
      <c r="F49" s="14"/>
      <c r="G49" s="15">
        <f>SUM(G39:G48)</f>
        <v>0</v>
      </c>
      <c r="H49" s="15">
        <f t="shared" ref="H49:J49" si="3">SUM(H39:H48)</f>
        <v>0</v>
      </c>
      <c r="I49" s="15">
        <f t="shared" si="3"/>
        <v>0</v>
      </c>
      <c r="J49" s="15">
        <f t="shared" si="3"/>
        <v>0</v>
      </c>
      <c r="K49" s="14"/>
      <c r="L49" s="14"/>
      <c r="M49" s="14"/>
    </row>
    <row r="54" spans="1:13" x14ac:dyDescent="0.35">
      <c r="A54" s="17" t="s">
        <v>73</v>
      </c>
      <c r="C54" s="7" t="s">
        <v>39</v>
      </c>
      <c r="D54" s="31" t="s">
        <v>44</v>
      </c>
      <c r="E54" s="31" t="s">
        <v>45</v>
      </c>
      <c r="F54" s="7" t="s">
        <v>38</v>
      </c>
    </row>
    <row r="55" spans="1:13" x14ac:dyDescent="0.35">
      <c r="C55" s="1" t="s">
        <v>23</v>
      </c>
      <c r="D55" s="1">
        <f>+I10</f>
        <v>845</v>
      </c>
      <c r="E55" s="21">
        <f>-E24</f>
        <v>710</v>
      </c>
      <c r="F55" s="21">
        <f>+D55-E55</f>
        <v>135</v>
      </c>
    </row>
    <row r="56" spans="1:13" x14ac:dyDescent="0.35">
      <c r="C56" s="1" t="s">
        <v>24</v>
      </c>
      <c r="D56" s="21">
        <f>-H17</f>
        <v>155</v>
      </c>
      <c r="F56" s="21">
        <f t="shared" ref="F56:F57" si="4">+D56-E56</f>
        <v>155</v>
      </c>
    </row>
    <row r="57" spans="1:13" x14ac:dyDescent="0.35">
      <c r="C57" s="1" t="s">
        <v>40</v>
      </c>
      <c r="D57" s="21">
        <f>-F13</f>
        <v>-100</v>
      </c>
      <c r="F57" s="21">
        <f t="shared" si="4"/>
        <v>-100</v>
      </c>
    </row>
    <row r="58" spans="1:13" x14ac:dyDescent="0.35">
      <c r="C58" s="7" t="s">
        <v>15</v>
      </c>
      <c r="D58" s="7">
        <f>SUM(D55:D57)</f>
        <v>900</v>
      </c>
      <c r="E58" s="7">
        <f>SUM(E55:E57)</f>
        <v>710</v>
      </c>
      <c r="F58" s="7">
        <f>+D58-E58</f>
        <v>190</v>
      </c>
    </row>
    <row r="60" spans="1:13" x14ac:dyDescent="0.35">
      <c r="C60" s="1" t="s">
        <v>74</v>
      </c>
    </row>
    <row r="61" spans="1:13" x14ac:dyDescent="0.35">
      <c r="C61" s="1" t="s">
        <v>75</v>
      </c>
    </row>
    <row r="62" spans="1:13" x14ac:dyDescent="0.35">
      <c r="C62" s="1" t="s">
        <v>76</v>
      </c>
    </row>
  </sheetData>
  <mergeCells count="5">
    <mergeCell ref="G37:J37"/>
    <mergeCell ref="D30:E30"/>
    <mergeCell ref="F30:G30"/>
    <mergeCell ref="H30:I30"/>
    <mergeCell ref="F33:G3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16-15 Skjema</vt:lpstr>
      <vt:lpstr>16-15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2013-02-16T10:03:38Z</dcterms:created>
  <dcterms:modified xsi:type="dcterms:W3CDTF">2017-10-08T16:16:48Z</dcterms:modified>
</cp:coreProperties>
</file>